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<sst xmlns="http://schemas.openxmlformats.org/spreadsheetml/2006/main" count="55" uniqueCount="53">
  <si>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</si>
  <si>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</si>
  <si>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</si>
  <si>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</si>
  <si>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</si>
  <si>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</si>
  <si>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</si>
  <si>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</si>
  <si>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</si>
  <si>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</si>
  <si>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</si>
  <si>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</si>
  <si>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</si>
  <si>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</si>
  <si>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</si>
  <si>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</si>
  <si>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</si>
  <si>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</si>
  <si>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</si>
  <si>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</si>
  <si>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</si>
  <si>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</si>
  <si>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</si>
  <si>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</si>
  <si>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</si>
  <si>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</si>
  <si>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</si>
  <si>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</si>
  <si>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</si>
  <si>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</si>
  <si>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</si>
  <si>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</si>
  <si>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</si>
  <si>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</si>
  <si>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</si>
  <si>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</si>
  <si>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</si>
  <si>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</si>
  <si>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</si>
  <si>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</si>
  <si>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</si>
  <si>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</si>
  <si>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</si>
  <si>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</si>
  <si>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</si>
  <si>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</si>
  <si>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</si>
  <si>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</si>
  <si>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</si>
  <si>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</si>
  <si>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</si>
  <si>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</si>
  <si>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4   ตั้งแต่วันที่  1 กรกฎาคม 2556  ถึง  30  กันยายน 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</si>
</sst>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3" fontId="4" fillId="0" borderId="8" xfId="0" applyNumberFormat="1" applyFont="1" applyBorder="1" applyAlignment="1">
      <alignment/>
    </xf>
    <xf numFmtId="43" fontId="4" fillId="0" borderId="8" xfId="0" applyNumberFormat="1" applyFont="1" applyBorder="1" applyAlignment="1">
      <alignment horizontal="right"/>
    </xf>
    <xf numFmtId="4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horizontal="right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43" fontId="4" fillId="0" borderId="14" xfId="0" applyNumberFormat="1" applyFont="1" applyBorder="1" applyAlignment="1">
      <alignment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43" fontId="4" fillId="0" borderId="19" xfId="0" applyNumberFormat="1" applyFont="1" applyBorder="1" applyAlignment="1">
      <alignment/>
    </xf>
    <xf numFmtId="43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43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43" fontId="4" fillId="0" borderId="22" xfId="0" applyNumberFormat="1" applyFont="1" applyBorder="1" applyAlignment="1">
      <alignment/>
    </xf>
    <xf numFmtId="43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4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3" fontId="4" fillId="0" borderId="23" xfId="0" applyNumberFormat="1" applyFont="1" applyBorder="1" applyAlignment="1">
      <alignment/>
    </xf>
    <xf numFmtId="43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4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187" fontId="4" fillId="0" borderId="11" xfId="17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right"/>
    </xf>
    <xf numFmtId="43" fontId="4" fillId="0" borderId="25" xfId="0" applyNumberFormat="1" applyFont="1" applyBorder="1" applyAlignment="1">
      <alignment/>
    </xf>
    <xf numFmtId="43" fontId="4" fillId="0" borderId="25" xfId="0" applyNumberFormat="1" applyFont="1" applyBorder="1" applyAlignment="1">
      <alignment horizontal="right"/>
    </xf>
    <xf numFmtId="187" fontId="4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D19" sqref="D19"/>
    </sheetView>
  </sheetViews>
  <sheetFormatPr defaultColWidth="9.140625" defaultRowHeight="12.75"/>
  <cols>
    <col min="1" max="1" width="4.8515625" style="0" customWidth="1"/>
    <col min="2" max="2" width="13.8515625" style="0" customWidth="1"/>
    <col min="3" max="3" width="10.28125" style="0" customWidth="1"/>
    <col min="4" max="4" width="9.8515625" style="0" bestFit="1" customWidth="1"/>
    <col min="14" max="15" width="8.00390625" style="0" customWidth="1"/>
  </cols>
  <sheetData>
    <row r="1" spans="1:16" ht="2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1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6.5">
      <c r="A4" s="79" t="s">
        <v>0</v>
      </c>
      <c r="B4" s="80"/>
      <c r="C4" s="85" t="s">
        <v>1</v>
      </c>
      <c r="D4" s="85" t="s">
        <v>2</v>
      </c>
      <c r="E4" s="1" t="s">
        <v>48</v>
      </c>
      <c r="F4" s="2" t="s">
        <v>3</v>
      </c>
      <c r="G4" s="85" t="s">
        <v>6</v>
      </c>
      <c r="H4" s="85" t="s">
        <v>7</v>
      </c>
      <c r="I4" s="2" t="s">
        <v>8</v>
      </c>
      <c r="J4" s="1" t="s">
        <v>13</v>
      </c>
      <c r="K4" s="2" t="s">
        <v>10</v>
      </c>
      <c r="L4" s="1" t="s">
        <v>15</v>
      </c>
      <c r="M4" s="2" t="s">
        <v>18</v>
      </c>
      <c r="N4" s="88" t="s">
        <v>21</v>
      </c>
      <c r="O4" s="2" t="s">
        <v>22</v>
      </c>
      <c r="P4" s="88" t="s">
        <v>24</v>
      </c>
    </row>
    <row r="5" spans="1:16" ht="16.5">
      <c r="A5" s="81"/>
      <c r="B5" s="82"/>
      <c r="C5" s="86"/>
      <c r="D5" s="86"/>
      <c r="E5" s="3" t="s">
        <v>49</v>
      </c>
      <c r="F5" s="4" t="s">
        <v>4</v>
      </c>
      <c r="G5" s="86"/>
      <c r="H5" s="86"/>
      <c r="I5" s="4" t="s">
        <v>9</v>
      </c>
      <c r="J5" s="3" t="s">
        <v>14</v>
      </c>
      <c r="K5" s="4" t="s">
        <v>11</v>
      </c>
      <c r="L5" s="3" t="s">
        <v>16</v>
      </c>
      <c r="M5" s="4" t="s">
        <v>19</v>
      </c>
      <c r="N5" s="89"/>
      <c r="O5" s="4" t="s">
        <v>23</v>
      </c>
      <c r="P5" s="89"/>
    </row>
    <row r="6" spans="1:16" ht="16.5">
      <c r="A6" s="83"/>
      <c r="B6" s="84"/>
      <c r="C6" s="87"/>
      <c r="D6" s="87"/>
      <c r="E6" s="5"/>
      <c r="F6" s="6" t="s">
        <v>5</v>
      </c>
      <c r="G6" s="87"/>
      <c r="H6" s="87"/>
      <c r="I6" s="6"/>
      <c r="J6" s="7"/>
      <c r="K6" s="6" t="s">
        <v>12</v>
      </c>
      <c r="L6" s="7" t="s">
        <v>17</v>
      </c>
      <c r="M6" s="6" t="s">
        <v>20</v>
      </c>
      <c r="N6" s="90"/>
      <c r="O6" s="6"/>
      <c r="P6" s="90"/>
    </row>
    <row r="7" spans="1:16" ht="16.5">
      <c r="A7" s="8" t="s">
        <v>25</v>
      </c>
      <c r="B7" s="9"/>
      <c r="C7" s="10"/>
      <c r="D7" s="11"/>
      <c r="E7" s="10"/>
      <c r="F7" s="12"/>
      <c r="G7" s="10"/>
      <c r="H7" s="10"/>
      <c r="I7" s="12"/>
      <c r="J7" s="10"/>
      <c r="K7" s="12"/>
      <c r="L7" s="10"/>
      <c r="M7" s="10"/>
      <c r="N7" s="12"/>
      <c r="O7" s="12"/>
      <c r="P7" s="12"/>
    </row>
    <row r="8" spans="1:16" ht="16.5">
      <c r="A8" s="13"/>
      <c r="B8" s="14" t="s">
        <v>28</v>
      </c>
      <c r="C8" s="15">
        <v>3848300</v>
      </c>
      <c r="D8" s="16">
        <f>SUM(E8:P8)</f>
        <v>943522</v>
      </c>
      <c r="E8" s="15">
        <v>783071</v>
      </c>
      <c r="F8" s="17"/>
      <c r="G8" s="15">
        <f>15000+15000+15000</f>
        <v>45000</v>
      </c>
      <c r="H8" s="17"/>
      <c r="I8" s="17"/>
      <c r="J8" s="15">
        <v>115451</v>
      </c>
      <c r="K8" s="18"/>
      <c r="L8" s="15"/>
      <c r="M8" s="15"/>
      <c r="N8" s="18"/>
      <c r="O8" s="18"/>
      <c r="P8" s="18"/>
    </row>
    <row r="9" spans="1:16" ht="16.5">
      <c r="A9" s="19"/>
      <c r="B9" s="20" t="s">
        <v>27</v>
      </c>
      <c r="C9" s="21">
        <v>152000</v>
      </c>
      <c r="D9" s="22">
        <v>34230</v>
      </c>
      <c r="E9" s="21">
        <f>11410+11410+11410</f>
        <v>34230</v>
      </c>
      <c r="F9" s="23"/>
      <c r="G9" s="23"/>
      <c r="H9" s="23"/>
      <c r="I9" s="23"/>
      <c r="J9" s="21"/>
      <c r="K9" s="24"/>
      <c r="L9" s="21"/>
      <c r="M9" s="21"/>
      <c r="N9" s="24"/>
      <c r="O9" s="24"/>
      <c r="P9" s="24"/>
    </row>
    <row r="10" spans="1:16" ht="16.5">
      <c r="A10" s="25"/>
      <c r="B10" s="20" t="s">
        <v>29</v>
      </c>
      <c r="C10" s="21">
        <v>1227000</v>
      </c>
      <c r="D10" s="22">
        <f>SUM(E10:P10)</f>
        <v>289350</v>
      </c>
      <c r="E10" s="21">
        <v>109350</v>
      </c>
      <c r="F10" s="23"/>
      <c r="G10" s="62">
        <f>33000+33000+33000</f>
        <v>99000</v>
      </c>
      <c r="H10" s="21">
        <f>9000+9000+9000</f>
        <v>27000</v>
      </c>
      <c r="I10" s="23"/>
      <c r="J10" s="21">
        <f>18000+18000+18000</f>
        <v>54000</v>
      </c>
      <c r="K10" s="24"/>
      <c r="L10" s="21"/>
      <c r="M10" s="21"/>
      <c r="N10" s="24"/>
      <c r="O10" s="24"/>
      <c r="P10" s="24"/>
    </row>
    <row r="11" spans="1:16" ht="16.5">
      <c r="A11" s="25"/>
      <c r="B11" s="20" t="s">
        <v>30</v>
      </c>
      <c r="C11" s="21">
        <v>3865000</v>
      </c>
      <c r="D11" s="22">
        <f>SUM(E11:P11)</f>
        <v>1766340.75</v>
      </c>
      <c r="E11" s="21">
        <v>1385550.75</v>
      </c>
      <c r="F11" s="23"/>
      <c r="G11" s="21">
        <v>148270</v>
      </c>
      <c r="H11" s="63">
        <v>20000</v>
      </c>
      <c r="I11" s="23"/>
      <c r="J11" s="21">
        <v>212520</v>
      </c>
      <c r="K11" s="24"/>
      <c r="L11" s="21"/>
      <c r="M11" s="21"/>
      <c r="N11" s="24"/>
      <c r="O11" s="24"/>
      <c r="P11" s="24"/>
    </row>
    <row r="12" spans="1:16" ht="16.5">
      <c r="A12" s="25"/>
      <c r="B12" s="20" t="s">
        <v>31</v>
      </c>
      <c r="C12" s="21">
        <v>2633290</v>
      </c>
      <c r="D12" s="22">
        <f>SUM(E12:P12)</f>
        <v>555627.52</v>
      </c>
      <c r="E12" s="21">
        <v>235040.07</v>
      </c>
      <c r="F12" s="23">
        <v>162290</v>
      </c>
      <c r="G12" s="21">
        <v>25920</v>
      </c>
      <c r="H12" s="23">
        <v>2200</v>
      </c>
      <c r="I12" s="23"/>
      <c r="J12" s="21">
        <v>133377.45</v>
      </c>
      <c r="K12" s="24"/>
      <c r="L12" s="64">
        <v>-3200</v>
      </c>
      <c r="M12" s="21"/>
      <c r="N12" s="24"/>
      <c r="O12" s="24"/>
      <c r="P12" s="24"/>
    </row>
    <row r="13" spans="1:16" ht="16.5">
      <c r="A13" s="25"/>
      <c r="B13" s="14" t="s">
        <v>32</v>
      </c>
      <c r="C13" s="21">
        <v>2028620</v>
      </c>
      <c r="D13" s="22">
        <f>SUM(E13:P13)</f>
        <v>849971.15</v>
      </c>
      <c r="E13" s="21">
        <v>199678.5</v>
      </c>
      <c r="F13" s="23"/>
      <c r="G13" s="21">
        <v>599228.05</v>
      </c>
      <c r="H13" s="23"/>
      <c r="I13" s="23"/>
      <c r="J13" s="21">
        <v>51064.6</v>
      </c>
      <c r="K13" s="24"/>
      <c r="L13" s="21"/>
      <c r="M13" s="21"/>
      <c r="N13" s="24"/>
      <c r="O13" s="24"/>
      <c r="P13" s="24"/>
    </row>
    <row r="14" spans="1:16" ht="16.5">
      <c r="A14" s="25" t="s">
        <v>26</v>
      </c>
      <c r="B14" s="26" t="s">
        <v>33</v>
      </c>
      <c r="C14" s="21">
        <v>352000</v>
      </c>
      <c r="D14" s="22">
        <f>SUM(E14:P14)</f>
        <v>72687.01</v>
      </c>
      <c r="E14" s="21">
        <v>58604.6</v>
      </c>
      <c r="F14" s="23"/>
      <c r="G14" s="23">
        <v>14082.41</v>
      </c>
      <c r="H14" s="23"/>
      <c r="I14" s="23"/>
      <c r="J14" s="21"/>
      <c r="K14" s="24"/>
      <c r="L14" s="21"/>
      <c r="M14" s="21"/>
      <c r="N14" s="24"/>
      <c r="O14" s="24"/>
      <c r="P14" s="24"/>
    </row>
    <row r="15" spans="1:16" ht="16.5">
      <c r="A15" s="25"/>
      <c r="B15" s="26" t="s">
        <v>34</v>
      </c>
      <c r="C15" s="21">
        <v>1520800</v>
      </c>
      <c r="D15" s="64">
        <v>-1300</v>
      </c>
      <c r="E15" s="23"/>
      <c r="F15" s="23"/>
      <c r="G15" s="64">
        <v>-1300</v>
      </c>
      <c r="H15" s="23"/>
      <c r="I15" s="23"/>
      <c r="J15" s="21"/>
      <c r="K15" s="24"/>
      <c r="L15" s="21"/>
      <c r="M15" s="21"/>
      <c r="N15" s="24"/>
      <c r="O15" s="24"/>
      <c r="P15" s="24"/>
    </row>
    <row r="16" spans="1:16" ht="16.5">
      <c r="A16" s="25"/>
      <c r="B16" s="27" t="s">
        <v>35</v>
      </c>
      <c r="C16" s="21">
        <v>20000</v>
      </c>
      <c r="D16" s="22">
        <f>SUM(E16:P16)</f>
        <v>15000</v>
      </c>
      <c r="E16" s="23">
        <v>15000</v>
      </c>
      <c r="F16" s="23"/>
      <c r="G16" s="23"/>
      <c r="H16" s="23"/>
      <c r="I16" s="21"/>
      <c r="J16" s="21"/>
      <c r="K16" s="24"/>
      <c r="L16" s="21"/>
      <c r="M16" s="21"/>
      <c r="N16" s="24"/>
      <c r="O16" s="24"/>
      <c r="P16" s="24"/>
    </row>
    <row r="17" spans="1:16" ht="16.5">
      <c r="A17" s="25"/>
      <c r="B17" s="26" t="s">
        <v>24</v>
      </c>
      <c r="C17" s="21">
        <v>871290</v>
      </c>
      <c r="D17" s="22">
        <f>SUM(E17:P17)</f>
        <v>221141</v>
      </c>
      <c r="E17" s="23"/>
      <c r="F17" s="23"/>
      <c r="G17" s="23"/>
      <c r="H17" s="23"/>
      <c r="I17" s="23"/>
      <c r="J17" s="21"/>
      <c r="K17" s="24"/>
      <c r="L17" s="21"/>
      <c r="M17" s="21"/>
      <c r="N17" s="24"/>
      <c r="O17" s="24"/>
      <c r="P17" s="63">
        <v>221141</v>
      </c>
    </row>
    <row r="18" spans="1:16" ht="16.5">
      <c r="A18" s="25"/>
      <c r="B18" s="26" t="s">
        <v>36</v>
      </c>
      <c r="C18" s="21">
        <v>511400</v>
      </c>
      <c r="D18" s="22">
        <f>SUM(E18:P18)</f>
        <v>332593</v>
      </c>
      <c r="E18" s="23">
        <v>185793</v>
      </c>
      <c r="F18" s="23"/>
      <c r="G18" s="23">
        <v>110100</v>
      </c>
      <c r="H18" s="23"/>
      <c r="I18" s="23"/>
      <c r="J18" s="21">
        <v>36700</v>
      </c>
      <c r="K18" s="24"/>
      <c r="L18" s="21"/>
      <c r="M18" s="21"/>
      <c r="N18" s="24"/>
      <c r="O18" s="24"/>
      <c r="P18" s="24"/>
    </row>
    <row r="19" spans="1:16" ht="16.5">
      <c r="A19" s="28"/>
      <c r="B19" s="29" t="s">
        <v>37</v>
      </c>
      <c r="C19" s="30">
        <v>1931000</v>
      </c>
      <c r="D19" s="91">
        <f>SUM(E19:P19)</f>
        <v>1713900</v>
      </c>
      <c r="E19" s="31">
        <v>262000</v>
      </c>
      <c r="F19" s="31"/>
      <c r="G19" s="31">
        <v>86300</v>
      </c>
      <c r="H19" s="31"/>
      <c r="I19" s="31"/>
      <c r="J19" s="30">
        <v>46700</v>
      </c>
      <c r="K19" s="32"/>
      <c r="L19" s="30">
        <v>51400</v>
      </c>
      <c r="M19" s="30">
        <v>1267500</v>
      </c>
      <c r="N19" s="32"/>
      <c r="O19" s="32"/>
      <c r="P19" s="32"/>
    </row>
    <row r="20" spans="1:16" ht="17.25" thickBot="1">
      <c r="A20" s="72" t="s">
        <v>2</v>
      </c>
      <c r="B20" s="73"/>
      <c r="C20" s="65">
        <f aca="true" t="shared" si="0" ref="C20:H20">SUM(C8:C19)</f>
        <v>18960700</v>
      </c>
      <c r="D20" s="66">
        <f>SUM(D8:D19)</f>
        <v>6793062.43</v>
      </c>
      <c r="E20" s="33">
        <f t="shared" si="0"/>
        <v>3268317.92</v>
      </c>
      <c r="F20" s="34">
        <f t="shared" si="0"/>
        <v>162290</v>
      </c>
      <c r="G20" s="33">
        <f t="shared" si="0"/>
        <v>1126600.46</v>
      </c>
      <c r="H20" s="33">
        <f t="shared" si="0"/>
        <v>49200</v>
      </c>
      <c r="I20" s="33"/>
      <c r="J20" s="33">
        <f>SUM(J8:J19)</f>
        <v>649813.05</v>
      </c>
      <c r="K20" s="35"/>
      <c r="L20" s="33">
        <f>SUM(L8:L19)</f>
        <v>48200</v>
      </c>
      <c r="M20" s="33">
        <f>SUM(M8:M19)</f>
        <v>1267500</v>
      </c>
      <c r="N20" s="35"/>
      <c r="O20" s="35"/>
      <c r="P20" s="67">
        <f>SUM(P8:P19)</f>
        <v>221141</v>
      </c>
    </row>
    <row r="21" spans="1:16" ht="17.25" thickTop="1">
      <c r="A21" s="37" t="s">
        <v>38</v>
      </c>
      <c r="B21" s="38"/>
      <c r="C21" s="39"/>
      <c r="D21" s="40"/>
      <c r="E21" s="39"/>
      <c r="F21" s="41"/>
      <c r="G21" s="39"/>
      <c r="H21" s="39"/>
      <c r="I21" s="41"/>
      <c r="J21" s="39"/>
      <c r="K21" s="41"/>
      <c r="L21" s="42"/>
      <c r="M21" s="43"/>
      <c r="N21" s="43"/>
      <c r="O21" s="43"/>
      <c r="P21" s="41"/>
    </row>
    <row r="22" spans="1:16" ht="16.5">
      <c r="A22" s="13"/>
      <c r="B22" s="27" t="s">
        <v>39</v>
      </c>
      <c r="C22" s="15">
        <v>185700</v>
      </c>
      <c r="D22" s="16">
        <v>5432.43</v>
      </c>
      <c r="E22" s="15"/>
      <c r="F22" s="18"/>
      <c r="G22" s="15"/>
      <c r="H22" s="15"/>
      <c r="I22" s="18"/>
      <c r="J22" s="15"/>
      <c r="K22" s="18"/>
      <c r="L22" s="44"/>
      <c r="M22" s="45"/>
      <c r="N22" s="45"/>
      <c r="O22" s="45"/>
      <c r="P22" s="18"/>
    </row>
    <row r="23" spans="1:16" ht="16.5">
      <c r="A23" s="25"/>
      <c r="B23" s="26" t="s">
        <v>40</v>
      </c>
      <c r="C23" s="21">
        <v>116700</v>
      </c>
      <c r="D23" s="22">
        <v>16587</v>
      </c>
      <c r="E23" s="21"/>
      <c r="F23" s="24"/>
      <c r="G23" s="21"/>
      <c r="H23" s="21"/>
      <c r="I23" s="24"/>
      <c r="J23" s="21"/>
      <c r="K23" s="24"/>
      <c r="L23" s="46"/>
      <c r="M23" s="47"/>
      <c r="N23" s="47"/>
      <c r="O23" s="47"/>
      <c r="P23" s="24"/>
    </row>
    <row r="24" spans="1:16" ht="16.5">
      <c r="A24" s="25"/>
      <c r="B24" s="26" t="s">
        <v>41</v>
      </c>
      <c r="C24" s="21">
        <v>162000</v>
      </c>
      <c r="D24" s="22">
        <v>96183.74</v>
      </c>
      <c r="E24" s="21"/>
      <c r="F24" s="24"/>
      <c r="G24" s="21"/>
      <c r="H24" s="21"/>
      <c r="I24" s="24"/>
      <c r="J24" s="21"/>
      <c r="K24" s="24"/>
      <c r="L24" s="46"/>
      <c r="M24" s="47"/>
      <c r="N24" s="47"/>
      <c r="O24" s="47"/>
      <c r="P24" s="24"/>
    </row>
    <row r="25" spans="1:16" ht="16.5">
      <c r="A25" s="25"/>
      <c r="B25" s="26" t="s">
        <v>42</v>
      </c>
      <c r="C25" s="21">
        <v>132300</v>
      </c>
      <c r="D25" s="22">
        <v>34400</v>
      </c>
      <c r="E25" s="21"/>
      <c r="F25" s="24"/>
      <c r="G25" s="21"/>
      <c r="H25" s="21"/>
      <c r="I25" s="24"/>
      <c r="J25" s="21"/>
      <c r="K25" s="24"/>
      <c r="L25" s="46"/>
      <c r="M25" s="47"/>
      <c r="N25" s="47"/>
      <c r="O25" s="47"/>
      <c r="P25" s="24"/>
    </row>
    <row r="26" spans="1:16" ht="16.5">
      <c r="A26" s="25"/>
      <c r="B26" s="26" t="s">
        <v>43</v>
      </c>
      <c r="C26" s="23">
        <v>1200</v>
      </c>
      <c r="D26" s="22">
        <f>0</f>
        <v>0</v>
      </c>
      <c r="E26" s="21"/>
      <c r="F26" s="24"/>
      <c r="G26" s="21"/>
      <c r="H26" s="21"/>
      <c r="I26" s="24"/>
      <c r="J26" s="21"/>
      <c r="K26" s="24"/>
      <c r="L26" s="46"/>
      <c r="M26" s="47"/>
      <c r="N26" s="47"/>
      <c r="O26" s="47"/>
      <c r="P26" s="24"/>
    </row>
    <row r="27" spans="1:16" ht="16.5">
      <c r="A27" s="25"/>
      <c r="B27" s="26" t="s">
        <v>44</v>
      </c>
      <c r="C27" s="21">
        <v>10642000</v>
      </c>
      <c r="D27" s="22">
        <v>3576795.63</v>
      </c>
      <c r="E27" s="21"/>
      <c r="F27" s="24"/>
      <c r="G27" s="21"/>
      <c r="H27" s="21"/>
      <c r="I27" s="24"/>
      <c r="J27" s="21"/>
      <c r="K27" s="24"/>
      <c r="L27" s="46"/>
      <c r="M27" s="47"/>
      <c r="N27" s="47"/>
      <c r="O27" s="47"/>
      <c r="P27" s="24"/>
    </row>
    <row r="28" spans="1:16" ht="16.5">
      <c r="A28" s="48"/>
      <c r="B28" s="49" t="s">
        <v>45</v>
      </c>
      <c r="C28" s="50">
        <v>7720800</v>
      </c>
      <c r="D28" s="51">
        <f>0</f>
        <v>0</v>
      </c>
      <c r="E28" s="50"/>
      <c r="F28" s="52"/>
      <c r="G28" s="50"/>
      <c r="H28" s="50"/>
      <c r="I28" s="52"/>
      <c r="J28" s="50"/>
      <c r="K28" s="52"/>
      <c r="L28" s="53"/>
      <c r="M28" s="54"/>
      <c r="N28" s="54"/>
      <c r="O28" s="54"/>
      <c r="P28" s="52"/>
    </row>
    <row r="29" spans="1:16" ht="17.25" thickBot="1">
      <c r="A29" s="72" t="s">
        <v>46</v>
      </c>
      <c r="B29" s="74"/>
      <c r="C29" s="36">
        <f>SUM(C22:C28)</f>
        <v>18960700</v>
      </c>
      <c r="D29" s="55">
        <f>SUM(D22:D28)</f>
        <v>3729398.8</v>
      </c>
      <c r="E29" s="36"/>
      <c r="F29" s="56"/>
      <c r="G29" s="36"/>
      <c r="H29" s="36"/>
      <c r="I29" s="56"/>
      <c r="J29" s="36"/>
      <c r="K29" s="56"/>
      <c r="L29" s="33"/>
      <c r="M29" s="35"/>
      <c r="N29" s="35"/>
      <c r="O29" s="35"/>
      <c r="P29" s="56"/>
    </row>
    <row r="30" spans="1:16" ht="18" thickBot="1" thickTop="1">
      <c r="A30" s="75" t="s">
        <v>47</v>
      </c>
      <c r="B30" s="76"/>
      <c r="C30" s="57"/>
      <c r="D30" s="58">
        <f>D20-D29</f>
        <v>3063663.63</v>
      </c>
      <c r="E30" s="57"/>
      <c r="F30" s="59"/>
      <c r="G30" s="57"/>
      <c r="H30" s="57"/>
      <c r="I30" s="59"/>
      <c r="J30" s="57"/>
      <c r="K30" s="59"/>
      <c r="L30" s="60"/>
      <c r="M30" s="61"/>
      <c r="N30" s="61"/>
      <c r="O30" s="61"/>
      <c r="P30" s="59"/>
    </row>
    <row r="31" spans="1:16" ht="17.25" thickTop="1">
      <c r="A31" s="68"/>
      <c r="B31" s="69"/>
      <c r="C31" s="70"/>
      <c r="D31" s="71"/>
      <c r="E31" s="70"/>
      <c r="F31" s="69"/>
      <c r="G31" s="70"/>
      <c r="H31" s="70"/>
      <c r="I31" s="69"/>
      <c r="J31" s="70"/>
      <c r="K31" s="69"/>
      <c r="L31" s="70"/>
      <c r="M31" s="69"/>
      <c r="N31" s="69"/>
      <c r="O31" s="69"/>
      <c r="P31" s="69"/>
    </row>
  </sheetData>
  <mergeCells count="13">
    <mergeCell ref="A1:P1"/>
    <mergeCell ref="A2:P2"/>
    <mergeCell ref="A3:P3"/>
    <mergeCell ref="A4:B6"/>
    <mergeCell ref="C4:C6"/>
    <mergeCell ref="D4:D6"/>
    <mergeCell ref="G4:G6"/>
    <mergeCell ref="N4:N6"/>
    <mergeCell ref="P4:P6"/>
    <mergeCell ref="H4:H6"/>
    <mergeCell ref="A20:B20"/>
    <mergeCell ref="A29:B29"/>
    <mergeCell ref="A30:B30"/>
  </mergeCells>
  <printOptions/>
  <pageMargins left="0.2" right="0.2" top="0.29" bottom="0.21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dinsai</dc:creator>
  <cp:keywords/>
  <dc:description/>
  <cp:lastModifiedBy>iLLuSioN</cp:lastModifiedBy>
  <cp:lastPrinted>2013-10-07T08:02:26Z</cp:lastPrinted>
  <dcterms:created xsi:type="dcterms:W3CDTF">2012-04-26T03:14:53Z</dcterms:created>
  <dcterms:modified xsi:type="dcterms:W3CDTF">2013-10-07T08:08:12Z</dcterms:modified>
  <cp:category/>
  <cp:version/>
  <cp:contentType/>
  <cp:contentStatus/>
</cp:coreProperties>
</file>